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14925" yWindow="75" windowWidth="994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'Φύλλο1'!$B$1:$G$27</definedName>
  </definedNames>
  <calcPr fullCalcOnLoad="1"/>
</workbook>
</file>

<file path=xl/sharedStrings.xml><?xml version="1.0" encoding="utf-8"?>
<sst xmlns="http://schemas.openxmlformats.org/spreadsheetml/2006/main" count="28" uniqueCount="23">
  <si>
    <t>Γραπτός</t>
  </si>
  <si>
    <t/>
  </si>
  <si>
    <t>© Γεώργιος Φίλιππας - 2ο ΓΕΛ Γαλατσίου</t>
  </si>
  <si>
    <t>ΑΝΘΡΩΠΙΣΤΙΚΩΝ ΣΠΟΥΔΩΝ</t>
  </si>
  <si>
    <t>ΘΕΤΙΚΩΝ ΣΠΟΥΔΩΝ</t>
  </si>
  <si>
    <t>ΣΠΟΥΔΩΝ ΟΙΚΟΝΟΜΙΑΣ &amp; ΠΛΗΡΟΦΟΡΙΚΗΣ</t>
  </si>
  <si>
    <t>ΒΙΟΛΟΓΙΑ Γ.Π.</t>
  </si>
  <si>
    <t>Επιλέγω 4ο Μάθημα:</t>
  </si>
  <si>
    <t>Επιλέγω 5ο Μάθημα:</t>
  </si>
  <si>
    <t>Ομάδα Προσανατολισμού:</t>
  </si>
  <si>
    <t>ΝΕΟΕΛΛΗΝΙΚΗ ΓΛΩΣΣΑ</t>
  </si>
  <si>
    <t>Α.Ο.Θ. ΠΡΟΣΑΝΑΤΟΛΙΣΜΟΥ</t>
  </si>
  <si>
    <t>ΙΣΤΟΡΙΑ Γ.Π.</t>
  </si>
  <si>
    <t>ΛΑΤΙΝΙΚΑ ΠΡΟΣΑΝΑΤΟΛΙΣΜΟΥ</t>
  </si>
  <si>
    <t>ΜΑΘΗΜΑΤΙΚΑ Γ.Π.</t>
  </si>
  <si>
    <t>ΜΑΘΗΜΑΤΙΚΑ ΠΡΟΣΑΝΑΤΟΛΙΣΜΟΥ</t>
  </si>
  <si>
    <t>ΒΙΟΛΟΓΙΑ ΠΡΟΣΑΝΑΤΟΛΙΣΜΟΥ</t>
  </si>
  <si>
    <t>Μ Ο Ρ Ι Α</t>
  </si>
  <si>
    <r>
      <rPr>
        <b/>
        <sz val="12"/>
        <color indexed="12"/>
        <rFont val="Segoe Script"/>
        <family val="2"/>
      </rPr>
      <t>1</t>
    </r>
    <r>
      <rPr>
        <b/>
        <vertAlign val="superscript"/>
        <sz val="12"/>
        <color indexed="12"/>
        <rFont val="Segoe Script"/>
        <family val="2"/>
      </rPr>
      <t>o</t>
    </r>
    <r>
      <rPr>
        <b/>
        <sz val="12"/>
        <rFont val="Segoe Script"/>
        <family val="2"/>
      </rPr>
      <t xml:space="preserve"> </t>
    </r>
    <r>
      <rPr>
        <b/>
        <sz val="12"/>
        <color indexed="12"/>
        <rFont val="Segoe Script"/>
        <family val="2"/>
      </rPr>
      <t>Επιστ.Πεδίο</t>
    </r>
    <r>
      <rPr>
        <b/>
        <sz val="10"/>
        <color indexed="12"/>
        <rFont val="Segoe Script"/>
        <family val="2"/>
      </rPr>
      <t xml:space="preserve"> </t>
    </r>
    <r>
      <rPr>
        <b/>
        <sz val="8"/>
        <color indexed="12"/>
        <rFont val="Segoe Script"/>
        <family val="2"/>
      </rPr>
      <t>(Ανθρωπιστικές, Νομικές &amp; Κοινωνικές Επιστήμες)</t>
    </r>
  </si>
  <si>
    <r>
      <rPr>
        <b/>
        <sz val="12"/>
        <color indexed="12"/>
        <rFont val="Segoe Script"/>
        <family val="2"/>
      </rPr>
      <t>2</t>
    </r>
    <r>
      <rPr>
        <b/>
        <vertAlign val="superscript"/>
        <sz val="12"/>
        <color indexed="12"/>
        <rFont val="Segoe Script"/>
        <family val="2"/>
      </rPr>
      <t>o</t>
    </r>
    <r>
      <rPr>
        <b/>
        <sz val="12"/>
        <rFont val="Segoe Script"/>
        <family val="2"/>
      </rPr>
      <t xml:space="preserve"> </t>
    </r>
    <r>
      <rPr>
        <b/>
        <sz val="12"/>
        <color indexed="12"/>
        <rFont val="Segoe Script"/>
        <family val="2"/>
      </rPr>
      <t>Επιστ.Πεδίο</t>
    </r>
    <r>
      <rPr>
        <b/>
        <sz val="14"/>
        <color indexed="12"/>
        <rFont val="Segoe Script"/>
        <family val="2"/>
      </rPr>
      <t xml:space="preserve"> </t>
    </r>
    <r>
      <rPr>
        <b/>
        <sz val="8"/>
        <color indexed="12"/>
        <rFont val="Segoe Script"/>
        <family val="2"/>
      </rPr>
      <t>(Θετικές &amp; Τεχνολογικές Επιστήμες)</t>
    </r>
  </si>
  <si>
    <r>
      <rPr>
        <b/>
        <sz val="12"/>
        <color indexed="12"/>
        <rFont val="Segoe Script"/>
        <family val="2"/>
      </rPr>
      <t>3</t>
    </r>
    <r>
      <rPr>
        <b/>
        <vertAlign val="superscript"/>
        <sz val="12"/>
        <color indexed="12"/>
        <rFont val="Segoe Script"/>
        <family val="2"/>
      </rPr>
      <t>o</t>
    </r>
    <r>
      <rPr>
        <b/>
        <sz val="12"/>
        <color indexed="12"/>
        <rFont val="Segoe Script"/>
        <family val="2"/>
      </rPr>
      <t xml:space="preserve"> Επιστ. Πεδίο</t>
    </r>
    <r>
      <rPr>
        <b/>
        <sz val="14"/>
        <color indexed="12"/>
        <rFont val="Segoe Script"/>
        <family val="2"/>
      </rPr>
      <t xml:space="preserve"> </t>
    </r>
    <r>
      <rPr>
        <b/>
        <sz val="8"/>
        <color indexed="12"/>
        <rFont val="Segoe Script"/>
        <family val="2"/>
      </rPr>
      <t>(Υγείας και Ζωής)</t>
    </r>
    <r>
      <rPr>
        <b/>
        <sz val="14"/>
        <color indexed="12"/>
        <rFont val="Segoe Script"/>
        <family val="2"/>
      </rPr>
      <t xml:space="preserve"> </t>
    </r>
  </si>
  <si>
    <r>
      <rPr>
        <b/>
        <sz val="12"/>
        <color indexed="12"/>
        <rFont val="Segoe Script"/>
        <family val="2"/>
      </rPr>
      <t>4</t>
    </r>
    <r>
      <rPr>
        <b/>
        <vertAlign val="superscript"/>
        <sz val="12"/>
        <color indexed="12"/>
        <rFont val="Segoe Script"/>
        <family val="2"/>
      </rPr>
      <t xml:space="preserve">ο </t>
    </r>
    <r>
      <rPr>
        <b/>
        <sz val="12"/>
        <color indexed="12"/>
        <rFont val="Segoe Script"/>
        <family val="2"/>
      </rPr>
      <t>Επιστ. Πεδίο</t>
    </r>
    <r>
      <rPr>
        <b/>
        <sz val="14"/>
        <color indexed="12"/>
        <rFont val="Segoe Script"/>
        <family val="2"/>
      </rPr>
      <t xml:space="preserve"> </t>
    </r>
    <r>
      <rPr>
        <b/>
        <sz val="8"/>
        <color indexed="12"/>
        <rFont val="Segoe Script"/>
        <family val="2"/>
      </rPr>
      <t>(Επιστήμες Εκπαίδευσης)</t>
    </r>
  </si>
  <si>
    <r>
      <rPr>
        <b/>
        <sz val="12"/>
        <color indexed="12"/>
        <rFont val="Segoe Script"/>
        <family val="2"/>
      </rPr>
      <t>5</t>
    </r>
    <r>
      <rPr>
        <b/>
        <vertAlign val="superscript"/>
        <sz val="12"/>
        <color indexed="12"/>
        <rFont val="Segoe Script"/>
        <family val="2"/>
      </rPr>
      <t xml:space="preserve">ο </t>
    </r>
    <r>
      <rPr>
        <b/>
        <sz val="12"/>
        <color indexed="12"/>
        <rFont val="Segoe Script"/>
        <family val="2"/>
      </rPr>
      <t>Επιστ. Πεδίο</t>
    </r>
    <r>
      <rPr>
        <b/>
        <sz val="14"/>
        <color indexed="12"/>
        <rFont val="Segoe Script"/>
        <family val="2"/>
      </rPr>
      <t xml:space="preserve"> </t>
    </r>
    <r>
      <rPr>
        <b/>
        <sz val="8"/>
        <color indexed="12"/>
        <rFont val="Segoe Script"/>
        <family val="2"/>
      </rPr>
      <t>(Επιστήμες Οικονομίας &amp; Πληροφορικής)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</si>
</sst>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1"/>
      <name val="Arial"/>
      <family val="2"/>
    </font>
    <font>
      <sz val="10"/>
      <color indexed="22"/>
      <name val="Arial"/>
      <family val="2"/>
    </font>
    <font>
      <b/>
      <sz val="16"/>
      <name val="Courier New"/>
      <family val="3"/>
    </font>
    <font>
      <sz val="8"/>
      <name val="Arial"/>
      <family val="2"/>
    </font>
    <font>
      <sz val="12"/>
      <name val="Century Gothic"/>
      <family val="2"/>
    </font>
    <font>
      <b/>
      <sz val="14"/>
      <color indexed="12"/>
      <name val="Segoe Script"/>
      <family val="2"/>
    </font>
    <font>
      <b/>
      <sz val="12"/>
      <color indexed="12"/>
      <name val="Segoe Script"/>
      <family val="2"/>
    </font>
    <font>
      <b/>
      <vertAlign val="superscript"/>
      <sz val="12"/>
      <color indexed="12"/>
      <name val="Segoe Script"/>
      <family val="2"/>
    </font>
    <font>
      <b/>
      <sz val="12"/>
      <name val="Segoe Script"/>
      <family val="2"/>
    </font>
    <font>
      <b/>
      <sz val="10"/>
      <color indexed="12"/>
      <name val="Segoe Script"/>
      <family val="2"/>
    </font>
    <font>
      <b/>
      <sz val="8"/>
      <color indexed="12"/>
      <name val="Segoe Script"/>
      <family val="2"/>
    </font>
    <font>
      <sz val="20"/>
      <color indexed="12"/>
      <name val="Segoe Script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24"/>
      <color indexed="9"/>
      <name val="Segoe Scrip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24"/>
      <color theme="0"/>
      <name val="Segoe Scrip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ck">
        <color indexed="9"/>
      </right>
      <top/>
      <bottom/>
    </border>
    <border>
      <left style="thick">
        <color indexed="9"/>
      </left>
      <right/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/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9" fillId="34" borderId="11" xfId="0" applyFont="1" applyFill="1" applyBorder="1" applyAlignment="1" applyProtection="1">
      <alignment horizontal="left" vertical="center"/>
      <protection/>
    </xf>
    <xf numFmtId="0" fontId="13" fillId="34" borderId="11" xfId="0" applyFont="1" applyFill="1" applyBorder="1" applyAlignment="1" applyProtection="1">
      <alignment horizontal="left" vertical="center" wrapText="1"/>
      <protection/>
    </xf>
    <xf numFmtId="0" fontId="15" fillId="34" borderId="12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5" fillId="35" borderId="0" xfId="0" applyFont="1" applyFill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53" fillId="36" borderId="0" xfId="0" applyFont="1" applyFill="1" applyAlignment="1" applyProtection="1">
      <alignment horizontal="center" vertical="center" textRotation="90"/>
      <protection/>
    </xf>
    <xf numFmtId="0" fontId="0" fillId="0" borderId="0" xfId="0" applyFill="1" applyBorder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17</xdr:row>
      <xdr:rowOff>0</xdr:rowOff>
    </xdr:from>
    <xdr:to>
      <xdr:col>3</xdr:col>
      <xdr:colOff>447675</xdr:colOff>
      <xdr:row>26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71475" y="3295650"/>
          <a:ext cx="476250" cy="2352675"/>
          <a:chOff x="643" y="295"/>
          <a:chExt cx="24" cy="11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43" y="295"/>
            <a:ext cx="24" cy="115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704850</xdr:colOff>
      <xdr:row>1</xdr:row>
      <xdr:rowOff>0</xdr:rowOff>
    </xdr:from>
    <xdr:to>
      <xdr:col>5</xdr:col>
      <xdr:colOff>1181100</xdr:colOff>
      <xdr:row>2</xdr:row>
      <xdr:rowOff>85725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0"/>
          <a:ext cx="2914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3</xdr:row>
      <xdr:rowOff>0</xdr:rowOff>
    </xdr:from>
    <xdr:to>
      <xdr:col>5</xdr:col>
      <xdr:colOff>1181100</xdr:colOff>
      <xdr:row>4</xdr:row>
      <xdr:rowOff>85725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71500"/>
          <a:ext cx="2914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5</xdr:row>
      <xdr:rowOff>0</xdr:rowOff>
    </xdr:from>
    <xdr:to>
      <xdr:col>5</xdr:col>
      <xdr:colOff>1190625</xdr:colOff>
      <xdr:row>6</xdr:row>
      <xdr:rowOff>85725</xdr:rowOff>
    </xdr:to>
    <xdr:pic>
      <xdr:nvPicPr>
        <xdr:cNvPr id="6" name="Combo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952500"/>
          <a:ext cx="2924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DI281"/>
  <sheetViews>
    <sheetView showGridLines="0" tabSelected="1" zoomScalePageLayoutView="0" workbookViewId="0" topLeftCell="A1">
      <selection activeCell="F16" sqref="F16"/>
    </sheetView>
  </sheetViews>
  <sheetFormatPr defaultColWidth="9.140625" defaultRowHeight="15"/>
  <cols>
    <col min="1" max="1" width="2.28125" style="1" customWidth="1"/>
    <col min="2" max="3" width="1.8515625" style="1" customWidth="1"/>
    <col min="4" max="4" width="7.140625" style="1" customWidth="1"/>
    <col min="5" max="5" width="36.57421875" style="1" customWidth="1"/>
    <col min="6" max="6" width="21.57421875" style="1" customWidth="1"/>
    <col min="7" max="7" width="9.140625" style="1" customWidth="1"/>
    <col min="8" max="8" width="14.57421875" style="1" customWidth="1"/>
    <col min="9" max="16" width="2.7109375" style="1" customWidth="1"/>
    <col min="17" max="17" width="39.140625" style="1" customWidth="1"/>
    <col min="18" max="18" width="23.7109375" style="1" customWidth="1"/>
    <col min="19" max="19" width="11.28125" style="1" customWidth="1"/>
    <col min="20" max="20" width="11.8515625" style="1" customWidth="1"/>
    <col min="21" max="21" width="16.140625" style="1" customWidth="1"/>
    <col min="22" max="22" width="20.00390625" style="1" customWidth="1"/>
    <col min="23" max="23" width="18.00390625" style="1" customWidth="1"/>
    <col min="24" max="16384" width="9.140625" style="1" customWidth="1"/>
  </cols>
  <sheetData>
    <row r="1" spans="2:87" ht="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2:87" ht="15">
      <c r="B2" s="13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2:87" ht="15">
      <c r="B3" s="1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</row>
    <row r="4" spans="2:87" ht="15">
      <c r="B4" s="13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2:87" ht="15">
      <c r="B5" s="13"/>
      <c r="C5" s="4"/>
      <c r="D5" s="4"/>
      <c r="E5" s="4"/>
      <c r="F5" s="4"/>
      <c r="G5" s="4"/>
      <c r="H5" s="4"/>
      <c r="I5" s="4"/>
      <c r="J5" s="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</row>
    <row r="6" spans="2:87" ht="15">
      <c r="B6" s="13" t="s">
        <v>8</v>
      </c>
      <c r="C6" s="4"/>
      <c r="D6" s="4"/>
      <c r="E6" s="4"/>
      <c r="F6" s="4"/>
      <c r="G6" s="4"/>
      <c r="H6" s="4"/>
      <c r="I6" s="4"/>
      <c r="J6" s="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2:87" ht="15">
      <c r="B7" s="4"/>
      <c r="C7" s="4"/>
      <c r="D7" s="4"/>
      <c r="E7" s="4"/>
      <c r="F7" s="4"/>
      <c r="G7" s="4"/>
      <c r="H7" s="4"/>
      <c r="I7" s="4"/>
      <c r="J7" s="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2:87" ht="15">
      <c r="B8" s="4"/>
      <c r="C8" s="4"/>
      <c r="D8" s="4"/>
      <c r="E8" s="4"/>
      <c r="F8" s="4"/>
      <c r="G8" s="4"/>
      <c r="H8" s="4"/>
      <c r="I8" s="4"/>
      <c r="J8" s="4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spans="2:87" ht="17.25">
      <c r="B9" s="4"/>
      <c r="C9" s="4"/>
      <c r="D9" s="4"/>
      <c r="E9" s="21" t="s">
        <v>5</v>
      </c>
      <c r="F9" s="22"/>
      <c r="G9" s="4"/>
      <c r="H9" s="4"/>
      <c r="I9" s="4"/>
      <c r="J9" s="4"/>
      <c r="K9" s="16"/>
      <c r="L9" s="16"/>
      <c r="M9" s="16"/>
      <c r="N9" s="16"/>
      <c r="O9" s="16"/>
      <c r="P9" s="19"/>
      <c r="Q9" s="19"/>
      <c r="R9" s="19"/>
      <c r="S9" s="19"/>
      <c r="T9" s="19"/>
      <c r="U9" s="19"/>
      <c r="V9" s="19"/>
      <c r="W9" s="19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2:87" ht="15">
      <c r="B10" s="4"/>
      <c r="C10" s="4"/>
      <c r="D10" s="4"/>
      <c r="E10" s="4"/>
      <c r="F10" s="14" t="s">
        <v>0</v>
      </c>
      <c r="H10" s="4"/>
      <c r="I10" s="4"/>
      <c r="J10" s="4"/>
      <c r="K10" s="16"/>
      <c r="L10" s="16"/>
      <c r="M10" s="16"/>
      <c r="N10" s="16"/>
      <c r="O10" s="16"/>
      <c r="P10" s="19"/>
      <c r="Q10" s="19"/>
      <c r="R10" s="19"/>
      <c r="S10" s="19"/>
      <c r="T10" s="19"/>
      <c r="U10" s="19"/>
      <c r="V10" s="19"/>
      <c r="W10" s="19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3:87" ht="15">
      <c r="C11" s="4"/>
      <c r="D11" s="14">
        <v>1</v>
      </c>
      <c r="E11" s="15" t="str">
        <f>IF($E$9="ΑΝΘΡΩΠΙΣΤΙΚΩΝ ΣΠΟΥΔΩΝ","ΑΡΧΑΙΑ ΠΡΟΣΑΝΑΤΟΛΙΣΜΟΥ",IF($E$9="ΘΕΤΙΚΩΝ ΣΠΟΥΔΩΝ","ΦΥΣΙΚΗ ΠΡΟΣΑΝΑΤΟΛΙΣΜΟΥ","ΜΑΘΗΜΑΤΙΚΑ ΠΡΟΣΑΝΑΤΟΛΙΣΜΟΥ"))</f>
        <v>ΜΑΘΗΜΑΤΙΚΑ ΠΡΟΣΑΝΑΤΟΛΙΣΜΟΥ</v>
      </c>
      <c r="F11" s="2">
        <v>9.3</v>
      </c>
      <c r="H11" s="4"/>
      <c r="I11" s="20"/>
      <c r="J11" s="4"/>
      <c r="K11" s="16"/>
      <c r="L11" s="16"/>
      <c r="M11" s="16"/>
      <c r="N11" s="16"/>
      <c r="O11" s="16"/>
      <c r="P11" s="19"/>
      <c r="Q11" s="19" t="s">
        <v>3</v>
      </c>
      <c r="R11" s="19" t="str">
        <f>IF($E$9="ΑΝΘΡΩΠΙΣΤΙΚΩΝ ΣΠΟΥΔΩΝ","ΛΑΤΙΝΙΚΑ ΠΡΟΣΑΝΑΤΟΛΙΣΜΟΥ",IF($E$9="ΘΕΤΙΚΩΝ ΣΠΟΥΔΩΝ","ΜΑΘΗΜΑΤΙΚΑ ΠΡΟΣΑΝΑΤΟΛΙΣΜΟΥ","ΒΙΟΛΟΓΙΑ Γ.Π."))</f>
        <v>ΒΙΟΛΟΓΙΑ Γ.Π.</v>
      </c>
      <c r="S11" s="19"/>
      <c r="T11" s="19"/>
      <c r="U11" s="19" t="s">
        <v>13</v>
      </c>
      <c r="V11" s="19" t="s">
        <v>15</v>
      </c>
      <c r="W11" s="19" t="s">
        <v>6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3:87" ht="15">
      <c r="C12" s="4"/>
      <c r="D12" s="14">
        <v>2</v>
      </c>
      <c r="E12" s="15" t="str">
        <f>IF($E$9="ΑΝΘΡΩΠΙΣΤΙΚΩΝ ΣΠΟΥΔΩΝ","ΙΣΤΟΡΙΑ ΠΡΟΣΑΝΑΤΟΛΙΣΜΟΥ",IF($E$9="ΘΕΤΙΚΩΝ ΣΠΟΥΔΩΝ","ΧΗΜΕΙΑ ΠΡΟΣΑΝΑΤΟΛΙΣΜΟΥ","Α.Ε.Π.Π. ΠΡΟΣΑΝΑΤΟΛΙΣΜΟΥ"))</f>
        <v>Α.Ε.Π.Π. ΠΡΟΣΑΝΑΤΟΛΙΣΜΟΥ</v>
      </c>
      <c r="F12" s="2">
        <v>3.2</v>
      </c>
      <c r="H12" s="4"/>
      <c r="I12" s="20"/>
      <c r="J12" s="4"/>
      <c r="K12" s="16"/>
      <c r="L12" s="16"/>
      <c r="M12" s="16"/>
      <c r="N12" s="16"/>
      <c r="O12" s="16"/>
      <c r="P12" s="19"/>
      <c r="Q12" s="19" t="s">
        <v>4</v>
      </c>
      <c r="R12" s="19" t="str">
        <f>IF($E$9="ΑΝΘΡΩΠΙΣΤΙΚΩΝ ΣΠΟΥΔΩΝ","ΒΙΟΛΟΓΙΑ Γ.Π.",IF($E$9="ΘΕΤΙΚΩΝ ΣΠΟΥΔΩΝ","ΒΙΟΛΟΓΙΑ ΠΡΟΣΑΝΑΤΟΛΙΣΜΟΥ","ΙΣΤΟΡΙΑ Γ.Π."))</f>
        <v>ΙΣΤΟΡΙΑ Γ.Π.</v>
      </c>
      <c r="S12" s="19"/>
      <c r="T12" s="19"/>
      <c r="U12" s="19" t="s">
        <v>6</v>
      </c>
      <c r="V12" s="19" t="s">
        <v>16</v>
      </c>
      <c r="W12" s="19" t="s">
        <v>12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spans="3:87" ht="15">
      <c r="C13" s="4"/>
      <c r="D13" s="14">
        <v>3</v>
      </c>
      <c r="E13" s="15" t="s">
        <v>10</v>
      </c>
      <c r="F13" s="2">
        <v>18</v>
      </c>
      <c r="H13" s="4"/>
      <c r="I13" s="20"/>
      <c r="J13" s="4"/>
      <c r="K13" s="16"/>
      <c r="L13" s="16"/>
      <c r="M13" s="16"/>
      <c r="N13" s="16"/>
      <c r="O13" s="16"/>
      <c r="P13" s="19"/>
      <c r="Q13" s="19" t="s">
        <v>5</v>
      </c>
      <c r="R13" s="19" t="str">
        <f>IF($E$9="ΑΝΘΡΩΠΙΣΤΙΚΩΝ ΣΠΟΥΔΩΝ","ΜΑΘΗΜΑΤΙΚΑ Γ.Π.",IF($E$9="ΘΕΤΙΚΩΝ ΣΠΟΥΔΩΝ","ΙΣΤΟΡΙΑ Γ.Π.","Α.Ο.Θ. ΠΡΟΣΑΝΑΤΟΛΙΣΜΟΥ"))</f>
        <v>Α.Ο.Θ. ΠΡΟΣΑΝΑΤΟΛΙΣΜΟΥ</v>
      </c>
      <c r="S13" s="19"/>
      <c r="T13" s="19"/>
      <c r="U13" s="19" t="s">
        <v>14</v>
      </c>
      <c r="V13" s="19" t="s">
        <v>12</v>
      </c>
      <c r="W13" s="19" t="s">
        <v>11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3:87" ht="15">
      <c r="C14" s="4"/>
      <c r="D14" s="14">
        <v>4</v>
      </c>
      <c r="E14" s="3" t="s">
        <v>6</v>
      </c>
      <c r="F14" s="2">
        <v>12.2</v>
      </c>
      <c r="H14" s="4"/>
      <c r="I14" s="20"/>
      <c r="J14" s="4"/>
      <c r="K14" s="19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3:87" ht="15">
      <c r="C15" s="4"/>
      <c r="D15" s="14">
        <v>5</v>
      </c>
      <c r="E15" s="3" t="s">
        <v>12</v>
      </c>
      <c r="F15" s="2">
        <v>12</v>
      </c>
      <c r="H15" s="4"/>
      <c r="I15" s="20"/>
      <c r="J15" s="4"/>
      <c r="K15" s="16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  <c r="W15" s="19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3:87" ht="17.25" customHeight="1">
      <c r="C16" s="4"/>
      <c r="H16" s="4"/>
      <c r="I16" s="20"/>
      <c r="J16" s="4"/>
      <c r="K16" s="16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  <c r="W16" s="19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3:87" ht="15">
      <c r="C17" s="4"/>
      <c r="E17" s="24"/>
      <c r="H17" s="4"/>
      <c r="I17" s="4"/>
      <c r="J17" s="4"/>
      <c r="K17" s="16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3:87" ht="34.5" customHeight="1">
      <c r="C18" s="4"/>
      <c r="D18" s="23" t="s">
        <v>17</v>
      </c>
      <c r="E18" s="10" t="s">
        <v>18</v>
      </c>
      <c r="F18" s="11" t="str">
        <f>IF(AND(E9="ΑΝΘΡΩΠΙΣΤΙΚΩΝ ΣΠΟΥΔΩΝ",E14="ΛΑΤΙΝΙΚΑ ΠΡΟΣΑΝΑΤΟΛΙΣΜΟΥ"),ROUND(((F11+F12+F13+F14)*2+F11*1.3+F12*0.7)*100,0),IF(AND(E9="ΑΝΘΡΩΠΙΣΤΙΚΩΝ ΣΠΟΥΔΩΝ",E15="ΛΑΤΙΝΙΚΑ ΠΡΟΣΑΝΑΤΟΛΙΣΜΟΥ"),ROUND(((F11+F12+F13+F15)*2+F11*1.3+F12*0.7)*100,0),"-- "))</f>
        <v>-- </v>
      </c>
      <c r="G18" s="4"/>
      <c r="H18" s="4"/>
      <c r="I18" s="4"/>
      <c r="J18" s="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3:87" ht="3" customHeight="1">
      <c r="C19" s="4"/>
      <c r="D19" s="23"/>
      <c r="E19" s="5"/>
      <c r="F19" s="6"/>
      <c r="G19" s="4"/>
      <c r="H19" s="4"/>
      <c r="I19" s="4"/>
      <c r="J19" s="4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3:87" ht="34.5" customHeight="1">
      <c r="C20" s="4"/>
      <c r="D20" s="23"/>
      <c r="E20" s="12" t="s">
        <v>19</v>
      </c>
      <c r="F20" s="11" t="str">
        <f>IF(AND(E9="ΘΕΤΙΚΩΝ ΣΠΟΥΔΩΝ",E14="ΜΑΘΗΜΑΤΙΚΑ ΠΡΟΣΑΝΑΤΟΛΙΣΜΟΥ"),ROUND(((F11+F12+F13+F14)*2+F14*1.3+F11*0.7)*100,0),IF(AND(E9="ΘΕΤΙΚΩΝ ΣΠΟΥΔΩΝ",E15="ΜΑΘΗΜΑΤΙΚΑ ΠΡΟΣΑΝΑΤΟΛΙΣΜΟΥ"),ROUND(((F11+F12+F13+F15)*2+F15*1.3+F11*0.7)*100,0),"-- "))</f>
        <v>-- </v>
      </c>
      <c r="G20" s="4"/>
      <c r="H20" s="4"/>
      <c r="I20" s="4"/>
      <c r="J20" s="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3:87" ht="3" customHeight="1">
      <c r="C21" s="4"/>
      <c r="D21" s="23"/>
      <c r="E21" s="5"/>
      <c r="F21" s="6"/>
      <c r="G21" s="4"/>
      <c r="H21" s="4"/>
      <c r="I21" s="4"/>
      <c r="J21" s="4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3:87" ht="34.5" customHeight="1">
      <c r="C22" s="4"/>
      <c r="D22" s="23"/>
      <c r="E22" s="9" t="s">
        <v>20</v>
      </c>
      <c r="F22" s="11">
        <f>IF(AND(E9="ΑΝΘΡΩΠΙΣΤΙΚΩΝ ΣΠΟΥΔΩΝ",E14="ΒΙΟΛΟΓΙΑ Γ.Π."),ROUND(((F11+F12+F13+F14)*2+F13*0.4+F14*0.9)*100,0),IF(AND(E9="ΑΝΘΡΩΠΙΣΤΙΚΩΝ ΣΠΟΥΔΩΝ",E15="ΒΙΟΛΟΓΙΑ Γ.Π."),ROUND(((F11+F12+F13+F15)*2+F13*0.4+F15*0.9)*100,0),IF(AND(E9="ΘΕΤΙΚΩΝ ΣΠΟΥΔΩΝ",E14="ΒΙΟΛΟΓΙΑ ΠΡΟΣΑΝΑΤΟΛΙΣΜΟΥ"),ROUND(((F11+F12+F13+F14)*2+F14*1.3+F12*0.7)*100,0),IF(AND(E9="ΘΕΤΙΚΩΝ ΣΠΟΥΔΩΝ",E15="ΒΙΟΛΟΓΙΑ ΠΡΟΣΑΝΑΤΟΛΙΣΜΟΥ"),ROUND(((F11+F12+F13+F15)*2+F15*1.3+F12*0.7)*100,0),IF(AND(E9="ΣΠΟΥΔΩΝ ΟΙΚΟΝΟΜΙΑΣ &amp; ΠΛΗΡΟΦΟΡΙΚΗΣ",E14="ΒΙΟΛΟΓΙΑ Γ.Π."),ROUND(((F11+F12+F13+F14)*2+F14*0.9+F13*0.4)*100,0),IF(AND(E9="ΣΠΟΥΔΩΝ ΟΙΚΟΝΟΜΙΑΣ &amp; ΠΛΗΡΟΦΟΡΙΚΗΣ",E15="ΒΙΟΛΟΓΙΑ Γ.Π."),ROUND(((F11+F12+F13+F15)*2+F15*0.9+F13*0.4)*100,0),"-- "))))))</f>
        <v>10358</v>
      </c>
      <c r="G22" s="4"/>
      <c r="H22" s="4"/>
      <c r="I22" s="4"/>
      <c r="J22" s="4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3:87" ht="3" customHeight="1">
      <c r="C23" s="4"/>
      <c r="D23" s="23"/>
      <c r="E23" s="7"/>
      <c r="F23" s="6"/>
      <c r="G23" s="4"/>
      <c r="H23" s="4"/>
      <c r="I23" s="4"/>
      <c r="J23" s="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3:87" ht="34.5" customHeight="1">
      <c r="C24" s="4"/>
      <c r="D24" s="23"/>
      <c r="E24" s="12" t="s">
        <v>21</v>
      </c>
      <c r="F24" s="11">
        <f>IF(AND(E9="ΑΝΘΡΩΠΙΣΤΙΚΩΝ ΣΠΟΥΔΩΝ",E14="ΜΑΘΗΜΑΤΙΚΑ Γ.Π."),ROUND(((F11+F12+F13+F14)*2+F13*1.3+F14*0.7)*100,0),IF(AND(E9="ΑΝΘΡΩΠΙΣΤΙΚΩΝ ΣΠΟΥΔΩΝ",E15="ΜΑΘΗΜΑΤΙΚΑ Γ.Π."),ROUND(((F11+F12+F13+F15)*2+F13*1.3+F15*0.7)*100,0),IF(AND(E9="ΘΕΤΙΚΩΝ ΣΠΟΥΔΩΝ",E14="ΙΣΤΟΡΙΑ Γ.Π."),ROUND(((F11+F12+F13+F14)*2+F14*0.7+F13*1.3)*100,0),IF(AND(E9="ΘΕΤΙΚΩΝ ΣΠΟΥΔΩΝ",E15="ΙΣΤΟΡΙΑ Γ.Π."),ROUND(((F11+F12+F13+F15)*2+F15*0.7+F13*1.3)*100,0),IF(AND(E9="ΣΠΟΥΔΩΝ ΟΙΚΟΝΟΜΙΑΣ &amp; ΠΛΗΡΟΦΟΡΙΚΗΣ",E14="ΙΣΤΟΡΙΑ Γ.Π."),ROUND(((F11+F12+F13+F14)*2+F14*0.7+F13*1.3)*100,0),IF(AND(E9="ΣΠΟΥΔΩΝ ΟΙΚΟΝΟΜΙΑΣ &amp; ΠΛΗΡΟΦΟΡΙΚΗΣ",E15="ΙΣΤΟΡΙΑ Γ.Π."),ROUND(((F11+F12+F13+F15)*2+F15*0.7+F13*1.3)*100,0),"-- "))))))</f>
        <v>11680</v>
      </c>
      <c r="G24" s="4"/>
      <c r="H24" s="4"/>
      <c r="I24" s="4"/>
      <c r="J24" s="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3:87" ht="3" customHeight="1">
      <c r="C25" s="4"/>
      <c r="D25" s="23"/>
      <c r="E25" s="5"/>
      <c r="F25" s="6"/>
      <c r="G25" s="4"/>
      <c r="H25" s="4"/>
      <c r="I25" s="4"/>
      <c r="J25" s="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ht="34.5" customHeight="1">
      <c r="A26" s="1" t="s">
        <v>1</v>
      </c>
      <c r="C26" s="4"/>
      <c r="D26" s="23"/>
      <c r="E26" s="12" t="s">
        <v>22</v>
      </c>
      <c r="F26" s="11" t="str">
        <f>IF(AND(E9="ΣΠΟΥΔΩΝ ΟΙΚΟΝΟΜΙΑΣ &amp; ΠΛΗΡΟΦΟΡΙΚΗΣ",E14="Α.Ο.Θ. ΠΡΟΣΑΝΑΤΟΛΙΣΜΟΥ"),ROUND(((F11+F12+F13+F14)*2+F11*1.3+F14*0.7)*100,0),IF(AND(E9="ΣΠΟΥΔΩΝ ΟΙΚΟΝΟΜΙΑΣ &amp; ΠΛΗΡΟΦΟΡΙΚΗΣ",E15="Α.Ο.Θ. ΠΡΟΣΑΝΑΤΟΛΙΣΜΟΥ"),ROUND(((F11+F12+F13+F15)*2+F11*1.3+F15*0.7)*100,0),"-- "))</f>
        <v>-- </v>
      </c>
      <c r="G26" s="4"/>
      <c r="H26" s="4"/>
      <c r="I26" s="4"/>
      <c r="J26" s="4"/>
      <c r="K26" s="16"/>
      <c r="L26" s="16"/>
      <c r="M26" s="16"/>
      <c r="N26" s="16"/>
      <c r="O26" s="16"/>
      <c r="P26" s="16"/>
      <c r="Q26" s="16"/>
      <c r="R26" s="16"/>
      <c r="S26" s="16" t="str">
        <f>IF(AND(E9="ΑΝΘΡΩΠΙΣΤΙΚΩΝ ΣΠΟΥΔΩΝ",OR(E14="ΛΑΤΙΝΙΚΑ ΠΡΟΣΑΝΑΤΟΛΙΣΜΟΥ",E14="ΜΑΘΗΜΑΤΙΚΑ Γ.Π.")),"ΒΙΟΛΟΓΙΑ Γ.Π.",IF(AND(E9="ΑΝΘΡΩΠΙΣΤΙΚΩΝ ΣΠΟΥΔΩΝ",OR(E14="ΒΙΟΛΟΓΙΑ Γ.Π.",E14="ΜΑΘΗΜΑΤΙΚΑ Γ.Π.")),"ΛΑΤΙΝΙΚΑ ΠΡΟΣΑΝΑΤΟΛΙΣΜΟΥ",IF(AND(E9="ΑΝΘΡΩΠΙΣΤΙΚΩΝ ΣΠΟΥΔΩΝ",OR(E14="ΛΑΤΙΝΙΚΑ ΠΡΟΣΑΝΑΤΟΛΙΣΜΟΥ",E14="ΒΙΟΛΟΓΙΑ Γ.Π.")),"ΜΑΘΗΜΑΤΙΚΑ Γ.Π."," ")))</f>
        <v> </v>
      </c>
      <c r="T26" s="16" t="str">
        <f>IF(AND(E9="ΑΝΘΡΩΠΙΣΤΙΚΩΝ ΣΠΟΥΔΩΝ",E14="ΛΑΤΙΝΙΚΑ ΠΡΟΣΑΝΑΤΟΛΙΣΜΟΥ",F40="ΒΙΟΛΟΓΙΑ Γ.Π."),"ΜΑΘΗΜΑΤΙΚΑ Γ.Π.",IF(AND(E9="ΑΝΘΡΩΠΙΣΤΙΚΩΝ ΣΠΟΥΔΩΝ",F40="ΒΙΟΛΟΓΙΑ Γ.Π.",E14="ΜΑΘΗΜΑΤΙΚΑ Γ.Π."),"ΛΑΤΙΝΙΚΑ ΠΡΟΣΑΝΑΤΟΛΙΣΜΟΥ",IF(AND(E9="ΑΝΘΡΩΠΙΣΤΙΚΩΝ ΣΠΟΥΔΩΝ",F40="ΛΑΤΙΝΙΚΑ ΠΡΟΣΑΝΑΤΟΛΙΣΜΟΥ",E14="ΒΙΟΛΟΓΙΑ Γ.Π."),"ΜΑΘΗΜΑΤΙΚΑ Γ.Π."," ")))</f>
        <v> </v>
      </c>
      <c r="U26" s="16"/>
      <c r="V26" s="16"/>
      <c r="W26" s="16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2:113" ht="15">
      <c r="B27" s="4"/>
      <c r="C27" s="4"/>
      <c r="D27" s="4"/>
      <c r="E27" s="4"/>
      <c r="F27" s="8" t="s">
        <v>2</v>
      </c>
      <c r="G27" s="4"/>
      <c r="H27" s="4"/>
      <c r="I27" s="4"/>
      <c r="J27" s="4"/>
      <c r="K27" s="16"/>
      <c r="L27" s="16"/>
      <c r="M27" s="16"/>
      <c r="N27" s="16"/>
      <c r="O27" s="16"/>
      <c r="P27" s="16"/>
      <c r="Q27" s="16"/>
      <c r="R27" s="16"/>
      <c r="S27" s="16" t="str">
        <f>IF(AND(E9="ΘΕΤΙΚΩΝ ΣΠΟΥΔΩΝ",OR(E14="ΜΑΘΗΜΑΤΙΚΑ ΠΡΟΣΑΝΑΤΟΛΙΣΜΟΥ",E14="ΙΣΤΟΡΙΑ Γ.Π.")),"ΒΙΟΛΟΓΙΑ ΠΡΟΣΑΝΑΤΟΛΙΣΜΟΥ",IF(AND(E9="ΘΕΤΙΚΩΝ ΣΠΟΥΔΩΝ",OR(E14="ΒΙΟΛΟΓΙΑ ΠΡΟΣΑΝΑΤΟΛΙΣΜΟΥ",E14="ΙΣΤΟΡΙΑ Γ.Π.")),"ΜΑΘΗΜΑΤΙΚΑ ΠΡΟΣΑΝΑΤΟΛΙΣΜΟΥ",IF(AND(E9="ΘΕΤΙΚΩΝ ΣΠΟΥΔΩΝ",OR(E14="ΜΑΘΗΜΑΤΙΚΑ ΠΡΟΣΑΝΑΤΟΛΙΣΜΟΥ",E14="ΒΙΟΛΟΓΙΑ ΠΡΟΣΑΝΑΤΟΛΙΣΜΟΥ")),"ΙΣΤΟΡΙΑ Γ.Π."," ")))</f>
        <v> </v>
      </c>
      <c r="T27" s="16" t="str">
        <f>IF(AND(E9="ΘΕΤΙΚΩΝ ΣΠΟΥΔΩΝ",E14="ΜΑΘΗΜΑΤΙΚΑ ΠΡΟΣΑΝΑΤΟΛΙΣΜΟΥ",F40="ΒΙΟΛΟΓΙΑ ΠΡΟΣΑΝΑΤΟΛΙΣΜΟΥ"),"ΙΣΤΟΡΙΑ Γ.Π.",IF(AND(E9="ΘΕΤΙΚΩΝ ΣΠΟΥΔΩΝ",F40="ΒΙΟΛΟΓΙΑ ΠΡΟΣΑΝΑΤΟΛΙΣΜΟΥ",E14="ΙΣΤΟΡΙΑ Γ.Π."),"ΜΑΘΗΜΑΤΙΚΑ ΠΡΟΣΑΝΑΤΟΛΙΣΜΟΥ",IF(AND(E9="ΘΕΤΙΚΩΝ ΣΠΟΥΔΩΝ",F40="ΜΑΘΗΜΑΤΙΚΑ ΠΡΟΣΑΝΑΤΟΛΙΣΜΟΥ",E14="ΒΙΟΛΟΓΙΑ ΠΡΟΣΑΝΑΤΟΛΙΣΜΟΥ"),"ΙΣΤΟΡΙΑ Γ.Π."," ")))</f>
        <v> </v>
      </c>
      <c r="U27" s="16"/>
      <c r="V27" s="16"/>
      <c r="W27" s="16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2:113" ht="15">
      <c r="B28" s="4"/>
      <c r="C28" s="4"/>
      <c r="D28" s="4"/>
      <c r="E28" s="4"/>
      <c r="F28" s="4"/>
      <c r="G28" s="4"/>
      <c r="H28" s="4"/>
      <c r="I28" s="4"/>
      <c r="J28" s="4"/>
      <c r="K28" s="16"/>
      <c r="L28" s="16"/>
      <c r="M28" s="16"/>
      <c r="N28" s="16"/>
      <c r="O28" s="16"/>
      <c r="P28" s="16"/>
      <c r="Q28" s="16"/>
      <c r="R28" s="16"/>
      <c r="S28" s="4" t="str">
        <f>IF(AND(E9="ΣΠΟΥΔΩΝ ΟΙΚΟΝΟΜΙΑΣ &amp; ΠΛΗΡΟΦΟΡΙΚΗΣ",OR(E14="ΒΙΟΛΟΓΙΑ Γ.Π.",E14="Α.Ο.Θ. ΠΡΟΣΑΝΑΤΟΛΙΣΜΟΥ")),"ΙΣΤΟΡΙΑ Γ.Π.",IF(AND(E9="ΣΠΟΥΔΩΝ ΟΙΚΟΝΟΜΙΑΣ &amp; ΠΛΗΡΟΦΟΡΙΚΗΣ",OR(E14="ΙΣΤΟΡΙΑ Γ.Π.",E14="Α.Ο.Θ. ΠΡΟΣΑΝΑΤΟΛΙΣΜΟΥ")),"ΒΙΟΛΟΓΙΑ Γ.Π.",IF(AND(E9="ΣΠΟΥΔΩΝ ΟΙΚΟΝΟΜΙΑΣ &amp; ΠΛΗΡΟΦΟΡΙΚΗΣ",OR(E14="ΒΙΟΛΟΓΙΑ Γ.Π.",E14="ΙΣΤΟΡΙΑ Γ.Π.")),"Α.Ο.Θ. ΠΡΟΣΑΝΑΤΟΛΙΣΜΟΥ"," ")))</f>
        <v>ΙΣΤΟΡΙΑ Γ.Π.</v>
      </c>
      <c r="T28" s="4" t="str">
        <f>IF(AND(E9="ΣΠΟΥΔΩΝ ΟΙΚΟΝΟΜΙΑΣ &amp; ΠΛΗΡΟΦΟΡΙΚΗΣ",E14="ΒΙΟΛΟΓΙΑ Γ.Π.",F40="ΙΣΤΟΡΙΑ Γ.Π."),"Α.Ο.Θ. ΠΡΟΣΑΝΑΤΟΛΙΣΜΟΥ",IF(AND(E9="ΣΠΟΥΔΩΝ ΟΙΚΟΝΟΜΙΑΣ &amp; ΠΛΗΡΟΦΟΡΙΚΗΣ",F40="ΙΣΤΟΡΙΑ Γ.Π.",E14="Α.Ο.Θ. ΠΡΟΣΑΝΑΤΟΛΙΣΜΟΥ"),"ΒΙΟΛΟΓΙΑ Γ.Π.",IF(AND(E9="ΣΠΟΥΔΩΝ ΟΙΚΟΝΟΜΙΑΣ &amp; ΠΛΗΡΟΦΟΡΙΚΗΣ",F40="ΒΙΟΛΟΓΙΑ Γ.Π.",E14="ΙΣΤΟΡΙΑ Γ.Π."),"Α.Ο.Θ. ΠΡΟΣΑΝΑΤΟΛΙΣΜΟΥ"," ")))</f>
        <v>Α.Ο.Θ. ΠΡΟΣΑΝΑΤΟΛΙΣΜΟΥ</v>
      </c>
      <c r="U28" s="16"/>
      <c r="V28" s="16"/>
      <c r="W28" s="16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2:113" ht="15">
      <c r="B29" s="4"/>
      <c r="C29" s="4"/>
      <c r="D29" s="4"/>
      <c r="E29" s="4"/>
      <c r="F29" s="4"/>
      <c r="G29" s="4"/>
      <c r="H29" s="4"/>
      <c r="I29" s="4"/>
      <c r="J29" s="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2:113" ht="2.25" customHeight="1">
      <c r="B30" s="4"/>
      <c r="C30" s="4"/>
      <c r="D30" s="4"/>
      <c r="E30" s="4"/>
      <c r="F30" s="4"/>
      <c r="G30" s="4"/>
      <c r="H30" s="4"/>
      <c r="I30" s="4"/>
      <c r="J30" s="4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2:113" ht="2.25" customHeight="1">
      <c r="B31" s="4"/>
      <c r="C31" s="4"/>
      <c r="D31" s="4"/>
      <c r="E31" s="4"/>
      <c r="F31" s="4"/>
      <c r="G31" s="4"/>
      <c r="H31" s="4"/>
      <c r="I31" s="4"/>
      <c r="J31" s="4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2:113" ht="2.25" customHeight="1">
      <c r="B32" s="4"/>
      <c r="C32" s="4"/>
      <c r="D32" s="4"/>
      <c r="E32" s="4"/>
      <c r="F32" s="17"/>
      <c r="G32" s="4"/>
      <c r="H32" s="4"/>
      <c r="I32" s="4"/>
      <c r="J32" s="4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2:113" ht="2.25" customHeight="1">
      <c r="B33" s="4"/>
      <c r="C33" s="4"/>
      <c r="D33" s="4"/>
      <c r="E33" s="4"/>
      <c r="F33" s="4"/>
      <c r="G33" s="4"/>
      <c r="H33" s="4"/>
      <c r="I33" s="4"/>
      <c r="J33" s="4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2:113" ht="2.25" customHeight="1">
      <c r="B34" s="4"/>
      <c r="C34" s="4"/>
      <c r="D34" s="4"/>
      <c r="E34" s="4"/>
      <c r="F34" s="4"/>
      <c r="G34" s="4"/>
      <c r="H34" s="4"/>
      <c r="I34" s="4"/>
      <c r="J34" s="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2:113" ht="2.25" customHeight="1">
      <c r="B35" s="4"/>
      <c r="C35" s="4"/>
      <c r="D35" s="4"/>
      <c r="E35" s="4"/>
      <c r="F35" s="4"/>
      <c r="G35" s="4"/>
      <c r="H35" s="4"/>
      <c r="I35" s="4"/>
      <c r="J35" s="4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2:113" ht="2.25" customHeight="1">
      <c r="B36" s="4"/>
      <c r="C36" s="4"/>
      <c r="D36" s="4"/>
      <c r="E36" s="4"/>
      <c r="F36" s="4"/>
      <c r="G36" s="4"/>
      <c r="H36" s="4"/>
      <c r="I36" s="4"/>
      <c r="J36" s="4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2:113" ht="2.25" customHeight="1">
      <c r="B37" s="4"/>
      <c r="C37" s="4"/>
      <c r="D37" s="4"/>
      <c r="E37" s="4"/>
      <c r="F37" s="4"/>
      <c r="G37" s="4"/>
      <c r="H37" s="4"/>
      <c r="I37" s="4"/>
      <c r="J37" s="4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2:113" ht="2.25" customHeight="1">
      <c r="B38" s="4"/>
      <c r="C38" s="4"/>
      <c r="D38" s="4"/>
      <c r="E38" s="4"/>
      <c r="F38" s="4"/>
      <c r="G38" s="4"/>
      <c r="H38" s="4"/>
      <c r="I38" s="4"/>
      <c r="J38" s="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2:113" ht="12.75" customHeight="1">
      <c r="B39" s="4"/>
      <c r="C39" s="4"/>
      <c r="D39" s="18"/>
      <c r="E39" s="18"/>
      <c r="F39" s="18"/>
      <c r="G39" s="18"/>
      <c r="H39" s="18"/>
      <c r="I39" s="4"/>
      <c r="J39" s="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2:113" ht="15">
      <c r="B40" s="4"/>
      <c r="C40" s="4"/>
      <c r="D40" s="18"/>
      <c r="E40" s="18"/>
      <c r="F40" s="18" t="str">
        <f>IF(E9="ΑΝΘΡΩΠΙΣΤΙΚΩΝ ΣΠΟΥΔΩΝ",S26,IF(E9="ΘΕΤΙΚΩΝ ΣΠΟΥΔΩΝ",S27,S28))</f>
        <v>ΙΣΤΟΡΙΑ Γ.Π.</v>
      </c>
      <c r="G40" s="18"/>
      <c r="H40" s="18"/>
      <c r="I40" s="4"/>
      <c r="J40" s="4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2:113" ht="15">
      <c r="B41" s="4"/>
      <c r="C41" s="4"/>
      <c r="D41" s="18"/>
      <c r="E41" s="18"/>
      <c r="F41" s="18" t="str">
        <f>IF(E9="ΑΝΘΡΩΠΙΣΤΙΚΩΝ ΣΠΟΥΔΩΝ",T26,IF(E9="ΘΕΤΙΚΩΝ ΣΠΟΥΔΩΝ",T27,T28))</f>
        <v>Α.Ο.Θ. ΠΡΟΣΑΝΑΤΟΛΙΣΜΟΥ</v>
      </c>
      <c r="G41" s="18"/>
      <c r="H41" s="18"/>
      <c r="I41" s="4"/>
      <c r="J41" s="4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2:113" ht="15">
      <c r="B42" s="4"/>
      <c r="C42" s="4"/>
      <c r="D42" s="18"/>
      <c r="E42" s="18"/>
      <c r="F42" s="18"/>
      <c r="G42" s="18"/>
      <c r="H42" s="18"/>
      <c r="I42" s="4"/>
      <c r="J42" s="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2:113" ht="15">
      <c r="B43" s="4"/>
      <c r="C43" s="4"/>
      <c r="D43" s="18"/>
      <c r="E43" s="18"/>
      <c r="F43" s="18"/>
      <c r="G43" s="18"/>
      <c r="H43" s="18"/>
      <c r="I43" s="4"/>
      <c r="J43" s="4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2:113" ht="15">
      <c r="B44" s="4"/>
      <c r="C44" s="4"/>
      <c r="D44" s="4"/>
      <c r="E44" s="4"/>
      <c r="F44" s="4"/>
      <c r="G44" s="4"/>
      <c r="H44" s="4"/>
      <c r="I44" s="4"/>
      <c r="J44" s="4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2:113" ht="15">
      <c r="B45" s="4"/>
      <c r="C45" s="4"/>
      <c r="D45" s="4"/>
      <c r="E45" s="4"/>
      <c r="F45" s="4"/>
      <c r="G45" s="4"/>
      <c r="H45" s="4"/>
      <c r="I45" s="4"/>
      <c r="J45" s="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2:113" ht="15">
      <c r="B46" s="4"/>
      <c r="C46" s="4"/>
      <c r="D46" s="4"/>
      <c r="E46" s="4"/>
      <c r="F46" s="4"/>
      <c r="G46" s="4"/>
      <c r="H46" s="4"/>
      <c r="I46" s="4"/>
      <c r="J46" s="4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2:113" ht="15" customHeight="1">
      <c r="B47" s="4"/>
      <c r="C47" s="4"/>
      <c r="D47" s="4"/>
      <c r="E47" s="4"/>
      <c r="F47" s="4"/>
      <c r="G47" s="4"/>
      <c r="H47" s="4"/>
      <c r="I47" s="4"/>
      <c r="J47" s="4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2:113" ht="15">
      <c r="B48" s="4"/>
      <c r="C48" s="4"/>
      <c r="D48" s="4"/>
      <c r="E48" s="4"/>
      <c r="F48" s="4"/>
      <c r="G48" s="4"/>
      <c r="H48" s="4"/>
      <c r="I48" s="4"/>
      <c r="J48" s="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2:113" ht="15">
      <c r="B49" s="4"/>
      <c r="C49" s="4"/>
      <c r="D49" s="4"/>
      <c r="E49" s="4"/>
      <c r="F49" s="4"/>
      <c r="G49" s="4"/>
      <c r="H49" s="4"/>
      <c r="I49" s="4"/>
      <c r="J49" s="4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2:113" ht="15">
      <c r="B50" s="4"/>
      <c r="C50" s="4"/>
      <c r="D50" s="4"/>
      <c r="E50" s="4"/>
      <c r="F50" s="4"/>
      <c r="G50" s="4"/>
      <c r="H50" s="4"/>
      <c r="I50" s="4"/>
      <c r="J50" s="4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2:113" ht="15">
      <c r="B51" s="4"/>
      <c r="C51" s="4"/>
      <c r="D51" s="4"/>
      <c r="E51" s="4"/>
      <c r="F51" s="4"/>
      <c r="G51" s="4"/>
      <c r="H51" s="4"/>
      <c r="I51" s="4"/>
      <c r="J51" s="4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2:1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2:1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2:1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2:1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2:1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2:1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2:1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</row>
    <row r="59" spans="2:113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2:113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</row>
    <row r="61" spans="2:113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2:113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2:113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2:113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2:113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</row>
    <row r="66" spans="2:113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2:113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2:113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2:113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2:113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2:113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2:113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</row>
    <row r="73" spans="2:1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</row>
    <row r="74" spans="2:1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</row>
    <row r="75" spans="2:1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2:1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2:1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  <row r="78" spans="2:1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</row>
    <row r="79" spans="2:1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</row>
    <row r="80" spans="2:113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</row>
    <row r="81" spans="2:113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</row>
    <row r="82" spans="2:113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</row>
    <row r="83" spans="2:113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</row>
    <row r="84" spans="2:113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</row>
    <row r="85" spans="2:113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</row>
    <row r="86" spans="2:113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</row>
    <row r="87" spans="2:113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</row>
    <row r="88" spans="2:113" ht="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</row>
    <row r="89" spans="2:113" ht="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</row>
    <row r="90" spans="2:113" ht="1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</row>
    <row r="91" spans="2:113" ht="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</row>
    <row r="92" spans="2:113" ht="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</row>
    <row r="93" spans="2:113" ht="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</row>
    <row r="94" spans="2:113" ht="1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</row>
    <row r="95" spans="2:113" ht="1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</row>
    <row r="96" spans="2:113" ht="1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</row>
    <row r="97" spans="2:113" ht="1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</row>
    <row r="98" spans="2:113" ht="1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</row>
    <row r="99" spans="2:113" ht="1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</row>
    <row r="100" spans="2:113" ht="1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spans="2:113" ht="1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</row>
    <row r="102" spans="2:113" ht="1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</row>
    <row r="103" spans="2:113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2:113" ht="1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</row>
    <row r="105" spans="2:113" ht="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  <row r="106" spans="2:113" ht="1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</row>
    <row r="107" spans="2:113" ht="1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</row>
    <row r="108" spans="2:113" ht="1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</row>
    <row r="109" spans="2:113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</row>
    <row r="110" spans="2:113" ht="1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</row>
    <row r="111" spans="2:113" ht="1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</row>
    <row r="112" spans="2:113" ht="1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</row>
    <row r="113" spans="2:113" ht="1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</row>
    <row r="114" spans="2:113" ht="1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</row>
    <row r="115" spans="2:113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</row>
    <row r="116" spans="2:113" ht="1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</row>
    <row r="117" spans="2:113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</row>
    <row r="118" spans="2:113" ht="1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</row>
    <row r="119" spans="2:113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</row>
    <row r="120" spans="2:113" ht="1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</row>
    <row r="121" spans="2:113" ht="1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2:113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</row>
    <row r="123" spans="2:113" ht="1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</row>
    <row r="124" spans="2:113" ht="1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</row>
    <row r="125" spans="2:113" ht="1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</row>
    <row r="126" spans="2:113" ht="1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</row>
    <row r="127" spans="2:113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</row>
    <row r="128" spans="2:113" ht="1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</row>
    <row r="129" spans="2:113" ht="1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</row>
    <row r="130" spans="2:113" ht="1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</row>
    <row r="131" spans="2:113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</row>
    <row r="132" spans="2:113" ht="1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</row>
    <row r="133" spans="2:113" ht="1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</row>
    <row r="134" spans="2:113" ht="1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</row>
    <row r="135" spans="2:113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</row>
    <row r="136" spans="2:113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</row>
    <row r="137" spans="2:113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</row>
    <row r="138" spans="2:113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</row>
    <row r="139" spans="2:113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</row>
    <row r="140" spans="2:113" ht="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</row>
    <row r="141" spans="2:113" ht="1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</row>
    <row r="142" spans="2:113" ht="1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</row>
    <row r="143" spans="2:113" ht="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</row>
    <row r="144" spans="2:113" ht="1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</row>
    <row r="145" spans="2:113" ht="1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</row>
    <row r="146" spans="2:113" ht="1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</row>
    <row r="147" spans="2:113" ht="1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</row>
    <row r="148" spans="2:113" ht="1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</row>
    <row r="149" spans="2:113" ht="1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</row>
    <row r="150" spans="2:113" ht="1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</row>
    <row r="151" spans="2:113" ht="1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</row>
    <row r="152" spans="2:113" ht="1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</row>
    <row r="153" spans="2:113" ht="1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</row>
    <row r="154" spans="2:113" ht="1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</row>
    <row r="155" spans="2:113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</row>
    <row r="156" spans="2:113" ht="1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</row>
    <row r="157" spans="2:113" ht="1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</row>
    <row r="158" spans="2:113" ht="1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</row>
    <row r="159" spans="2:113" ht="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</row>
    <row r="160" spans="2:1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</row>
    <row r="161" spans="2:113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</row>
    <row r="162" spans="2:113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</row>
    <row r="163" spans="2:113" ht="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</row>
    <row r="164" spans="2:113" ht="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</row>
    <row r="165" spans="2:113" ht="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</row>
    <row r="166" spans="2:113" ht="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</row>
    <row r="167" spans="2:113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</row>
    <row r="168" spans="2:113" ht="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</row>
    <row r="169" spans="2:113" ht="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</row>
    <row r="170" spans="2:113" ht="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</row>
    <row r="171" spans="2:113" ht="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</row>
    <row r="172" spans="2:113" ht="1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</row>
    <row r="173" spans="2:113" ht="1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</row>
    <row r="174" spans="2:113" ht="1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</row>
    <row r="175" spans="2:113" ht="1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</row>
    <row r="176" spans="2:113" ht="1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</row>
    <row r="177" spans="2:113" ht="1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</row>
    <row r="178" spans="2:113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</row>
    <row r="179" spans="2:113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</row>
    <row r="180" spans="2:113" ht="1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</row>
    <row r="181" spans="2:1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</row>
    <row r="182" spans="2:1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</row>
    <row r="183" spans="2:113" ht="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</row>
    <row r="184" spans="2:113" ht="1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</row>
    <row r="185" spans="2:113" ht="1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</row>
    <row r="186" spans="2:113" ht="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</row>
    <row r="187" spans="2:113" ht="1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</row>
    <row r="188" spans="2:113" ht="1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</row>
    <row r="189" spans="2:113" ht="1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</row>
    <row r="190" spans="2:113" ht="1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</row>
    <row r="191" spans="2:113" ht="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</row>
    <row r="192" spans="2:113" ht="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</row>
    <row r="193" spans="2:113" ht="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</row>
    <row r="194" spans="2:113" ht="1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</row>
    <row r="195" spans="2:113" ht="1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</row>
    <row r="196" spans="2:113" ht="1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</row>
    <row r="197" spans="2:113" ht="1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</row>
    <row r="198" spans="2:113" ht="1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</row>
    <row r="199" spans="2:113" ht="1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</row>
    <row r="200" spans="2:113" ht="1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</row>
    <row r="201" spans="2:113" ht="1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</row>
    <row r="202" spans="2:113" ht="1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</row>
    <row r="203" spans="2:113" ht="1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</row>
    <row r="204" spans="2:113" ht="1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</row>
    <row r="205" spans="2:113" ht="1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</row>
    <row r="206" spans="2:113" ht="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</row>
    <row r="207" spans="2:113" ht="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</row>
    <row r="208" spans="2:113" ht="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</row>
    <row r="209" spans="2:113" ht="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</row>
    <row r="210" spans="2:113" ht="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</row>
    <row r="211" spans="2:113" ht="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</row>
    <row r="212" spans="2:113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</row>
    <row r="213" spans="2:113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</row>
    <row r="214" spans="2:113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</row>
    <row r="215" spans="2:113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</row>
    <row r="216" spans="2:113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</row>
    <row r="217" spans="2:113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</row>
    <row r="218" spans="2:113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</row>
    <row r="219" spans="2:113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</row>
    <row r="220" spans="2:113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</row>
    <row r="221" spans="2:113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</row>
    <row r="222" spans="2:113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</row>
    <row r="223" spans="2:113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</row>
    <row r="224" spans="2:113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</row>
    <row r="225" spans="2:113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</row>
    <row r="226" spans="2:113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</row>
    <row r="227" spans="2:113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</row>
    <row r="228" spans="2:113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</row>
    <row r="229" spans="2:113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</row>
    <row r="230" spans="2:113" ht="1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</row>
    <row r="231" spans="2:113" ht="1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</row>
    <row r="232" spans="2:113" ht="1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</row>
    <row r="233" spans="2:113" ht="1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</row>
    <row r="234" spans="2:113" ht="1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</row>
    <row r="235" spans="2:113" ht="1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</row>
    <row r="236" spans="2:113" ht="1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</row>
    <row r="237" spans="2:113" ht="1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</row>
    <row r="238" spans="2:113" ht="1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</row>
    <row r="239" spans="2:113" ht="1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</row>
    <row r="240" spans="2:113" ht="1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</row>
    <row r="241" spans="2:113" ht="1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</row>
    <row r="242" spans="2:113" ht="1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</row>
    <row r="243" spans="2:113" ht="1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</row>
    <row r="244" spans="2:113" ht="1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</row>
    <row r="245" spans="2:113" ht="1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</row>
    <row r="246" spans="2:113" ht="1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</row>
    <row r="247" spans="2:113" ht="1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</row>
    <row r="248" spans="2:113" ht="1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</row>
    <row r="249" spans="2:113" ht="1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</row>
    <row r="250" spans="2:113" ht="1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</row>
    <row r="251" spans="2:113" ht="1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</row>
    <row r="252" spans="2:113" ht="1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</row>
    <row r="253" spans="2:113" ht="1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</row>
    <row r="254" spans="2:113" ht="1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</row>
    <row r="255" spans="2:113" ht="1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</row>
    <row r="256" spans="2:113" ht="1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</row>
    <row r="257" spans="2:113" ht="1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</row>
    <row r="258" spans="2:113" ht="1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</row>
    <row r="259" spans="2:113" ht="1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</row>
    <row r="260" spans="2:113" ht="1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</row>
    <row r="261" spans="2:113" ht="1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</row>
    <row r="262" spans="2:113" ht="1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</row>
    <row r="263" spans="2:113" ht="1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</row>
    <row r="264" spans="2:113" ht="1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</row>
    <row r="265" spans="2:113" ht="1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</row>
    <row r="266" spans="2:113" ht="1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</row>
    <row r="267" spans="2:113" ht="1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</row>
    <row r="268" spans="2:113" ht="1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</row>
    <row r="269" spans="2:113" ht="1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</row>
    <row r="270" spans="2:113" ht="1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</row>
    <row r="271" spans="2:113" ht="1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</row>
    <row r="272" spans="2:113" ht="1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</row>
    <row r="273" spans="2:113" ht="1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</row>
    <row r="274" spans="2:113" ht="1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</row>
    <row r="275" spans="2:113" ht="1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</row>
    <row r="276" spans="2:113" ht="1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</row>
    <row r="277" spans="2:113" ht="1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</row>
    <row r="278" spans="2:113" ht="1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</row>
    <row r="279" spans="2:113" ht="1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</row>
    <row r="280" spans="2:113" ht="1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</row>
    <row r="281" spans="2:113" ht="1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</row>
  </sheetData>
  <sheetProtection password="ED95" sheet="1" objects="1" scenarios="1" selectLockedCells="1"/>
  <protectedRanges>
    <protectedRange password="ED95" sqref="E18:H24 E26" name="Περιοχή4"/>
    <protectedRange password="ED95" sqref="H11:H16" name="Περιοχή3"/>
    <protectedRange password="ED95" sqref="E14" name="Περιοχή2"/>
    <protectedRange password="ED95" sqref="E11:E13" name="Περιοχή1"/>
  </protectedRanges>
  <mergeCells count="2">
    <mergeCell ref="E9:F9"/>
    <mergeCell ref="D18:D26"/>
  </mergeCells>
  <dataValidations count="4">
    <dataValidation type="list" allowBlank="1" showInputMessage="1" showErrorMessage="1" sqref="E14">
      <formula1>$R$11:$R$13</formula1>
    </dataValidation>
    <dataValidation type="decimal" allowBlank="1" showInputMessage="1" showErrorMessage="1" errorTitle="error" error="Αριθμός μη αποδεκτός ή δεν πληκτρολογήσατε σωστά το κόμα (,)" sqref="F11:F15">
      <formula1>0</formula1>
      <formula2>20</formula2>
    </dataValidation>
    <dataValidation type="list" showInputMessage="1" showErrorMessage="1" sqref="E15">
      <formula1>$F$39:$F$41</formula1>
    </dataValidation>
    <dataValidation type="list" allowBlank="1" showInputMessage="1" showErrorMessage="1" sqref="E9:F9">
      <formula1>$Q$11:$Q$13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F19 R11:R12 R13 E11:E12 F21 F23 F40:F4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Philippas</dc:creator>
  <cp:keywords/>
  <dc:description/>
  <cp:lastModifiedBy>Nikos</cp:lastModifiedBy>
  <cp:lastPrinted>2016-04-08T10:10:56Z</cp:lastPrinted>
  <dcterms:created xsi:type="dcterms:W3CDTF">2011-03-09T07:28:21Z</dcterms:created>
  <dcterms:modified xsi:type="dcterms:W3CDTF">2016-04-12T10:52:25Z</dcterms:modified>
  <cp:category/>
  <cp:version/>
  <cp:contentType/>
  <cp:contentStatus/>
</cp:coreProperties>
</file>